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6-ctxprof.mpls.com\users\cwittich\Downloads\"/>
    </mc:Choice>
  </mc:AlternateContent>
  <xr:revisionPtr revIDLastSave="0" documentId="13_ncr:1_{DBF7377E-16F4-4832-B03A-9E55E1A14CE6}" xr6:coauthVersionLast="44" xr6:coauthVersionMax="45" xr10:uidLastSave="{00000000-0000-0000-0000-000000000000}"/>
  <bookViews>
    <workbookView xWindow="16395" yWindow="5865" windowWidth="20535" windowHeight="18675" xr2:uid="{2CA455F7-9AC5-4634-92A1-860662EC26B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C9" i="1" l="1"/>
  <c r="D9" i="1"/>
  <c r="B9" i="1"/>
  <c r="C25" i="1"/>
  <c r="D25" i="1"/>
  <c r="C10" i="1"/>
  <c r="D10" i="1"/>
  <c r="D12" i="1" s="1"/>
  <c r="B10" i="1"/>
  <c r="B12" i="1" s="1"/>
  <c r="B4" i="1"/>
  <c r="B5" i="1" s="1"/>
  <c r="B26" i="1" l="1"/>
  <c r="B28" i="1"/>
  <c r="B29" i="1" s="1"/>
  <c r="B13" i="1"/>
  <c r="D13" i="1"/>
  <c r="C26" i="1"/>
  <c r="C28" i="1" s="1"/>
  <c r="B6" i="1"/>
  <c r="E8" i="1"/>
  <c r="D26" i="1"/>
  <c r="D28" i="1" s="1"/>
  <c r="D29" i="1" s="1"/>
  <c r="C12" i="1"/>
  <c r="C13" i="1" s="1"/>
  <c r="C29" i="1" l="1"/>
  <c r="E9" i="1"/>
  <c r="E10" i="1"/>
  <c r="E25" i="1"/>
  <c r="E12" i="1" l="1"/>
  <c r="E13" i="1" s="1"/>
  <c r="E26" i="1"/>
  <c r="E28" i="1" s="1"/>
  <c r="E29" i="1" s="1"/>
</calcChain>
</file>

<file path=xl/sharedStrings.xml><?xml version="1.0" encoding="utf-8"?>
<sst xmlns="http://schemas.openxmlformats.org/spreadsheetml/2006/main" count="29" uniqueCount="29">
  <si>
    <t>Max benefit</t>
  </si>
  <si>
    <t>Approx 50% of average weekly wage</t>
  </si>
  <si>
    <t>Weekly wage where benefits max out</t>
  </si>
  <si>
    <t>Annual income</t>
  </si>
  <si>
    <t>Hourly wage</t>
  </si>
  <si>
    <t>Wage examples</t>
  </si>
  <si>
    <t>Weekly wage</t>
  </si>
  <si>
    <t>Weekly benefit</t>
  </si>
  <si>
    <t>Federal emergency aid</t>
  </si>
  <si>
    <t>Total weekly benefit through 7/31</t>
  </si>
  <si>
    <t>Working versus collecting benefits</t>
  </si>
  <si>
    <t>Not eligible for benefits in any week you work 32 or more hours or,</t>
  </si>
  <si>
    <t>when gross earnings for the week are equal to or greater than your weekly benefit amount</t>
  </si>
  <si>
    <t>If you work less than 32 hours and your earnings are less than your weekly benefit amount,</t>
  </si>
  <si>
    <t>50% of your earnings are deducted from the benefit payment</t>
  </si>
  <si>
    <t>Failure to report all hours and earnings, if not reported, can be charged a 40% penalty if</t>
  </si>
  <si>
    <t>determined to be fraud</t>
  </si>
  <si>
    <t>Example:  Employee hours reduced to 18 hrs per week</t>
  </si>
  <si>
    <t>Paychek</t>
  </si>
  <si>
    <t>MN Unemployment</t>
  </si>
  <si>
    <t>Federal emergency aid*</t>
  </si>
  <si>
    <t xml:space="preserve">Total weekly </t>
  </si>
  <si>
    <t>Partial work vs only unemployment</t>
  </si>
  <si>
    <t>*Unclear whether this would be adjusted, too</t>
  </si>
  <si>
    <t>Considerations:</t>
  </si>
  <si>
    <t>Employees may lose health benefits during periods of unemployment</t>
  </si>
  <si>
    <t>Employees may lose retirement benefits during periods of unemployment</t>
  </si>
  <si>
    <t>Wages are subject to FICA/Medicare and unemployment benefits are not</t>
  </si>
  <si>
    <t>Both wages &amp; unemployment compensation are considered taxable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</si>
</sst>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782E-BD2A-4861-9016-0CE6D49BFA0E}">
  <dimension ref="A2:E38"/>
  <sheetViews>
    <sheetView tabSelected="1" workbookViewId="0">
      <selection activeCell="B26" sqref="B26"/>
    </sheetView>
  </sheetViews>
  <sheetFormatPr defaultRowHeight="15" x14ac:dyDescent="0.25"/>
  <cols>
    <col min="1" max="1" width="34" bestFit="1" customWidth="1"/>
    <col min="2" max="5" width="11.5703125" style="1" bestFit="1" customWidth="1"/>
  </cols>
  <sheetData>
    <row r="2" spans="1:5" x14ac:dyDescent="0.25">
      <c r="A2" t="s">
        <v>0</v>
      </c>
      <c r="B2" s="1">
        <v>740</v>
      </c>
    </row>
    <row r="3" spans="1:5" x14ac:dyDescent="0.25">
      <c r="A3" t="s">
        <v>1</v>
      </c>
    </row>
    <row r="4" spans="1:5" x14ac:dyDescent="0.25">
      <c r="A4" t="s">
        <v>2</v>
      </c>
      <c r="B4" s="1">
        <f>740*2</f>
        <v>1480</v>
      </c>
    </row>
    <row r="5" spans="1:5" x14ac:dyDescent="0.25">
      <c r="A5" t="s">
        <v>3</v>
      </c>
      <c r="B5" s="1">
        <f>B4*52</f>
        <v>76960</v>
      </c>
    </row>
    <row r="6" spans="1:5" x14ac:dyDescent="0.25">
      <c r="A6" t="s">
        <v>4</v>
      </c>
      <c r="B6" s="1">
        <f>B5/2080</f>
        <v>37</v>
      </c>
    </row>
    <row r="8" spans="1:5" x14ac:dyDescent="0.25">
      <c r="A8" t="s">
        <v>5</v>
      </c>
      <c r="B8" s="2">
        <v>25000</v>
      </c>
      <c r="C8" s="2">
        <v>50000</v>
      </c>
      <c r="D8" s="2">
        <v>75000</v>
      </c>
      <c r="E8" s="2">
        <f>B5</f>
        <v>76960</v>
      </c>
    </row>
    <row r="9" spans="1:5" x14ac:dyDescent="0.25">
      <c r="A9" t="s">
        <v>6</v>
      </c>
      <c r="B9" s="3">
        <f>B8/52</f>
        <v>480.76923076923077</v>
      </c>
      <c r="C9" s="3">
        <f t="shared" ref="C9:E9" si="0">C8/52</f>
        <v>961.53846153846155</v>
      </c>
      <c r="D9" s="3">
        <f t="shared" si="0"/>
        <v>1442.3076923076924</v>
      </c>
      <c r="E9" s="3">
        <f t="shared" si="0"/>
        <v>1480</v>
      </c>
    </row>
    <row r="10" spans="1:5" x14ac:dyDescent="0.25">
      <c r="A10" t="s">
        <v>7</v>
      </c>
      <c r="B10" s="1">
        <f>B8/104</f>
        <v>240.38461538461539</v>
      </c>
      <c r="C10" s="1">
        <f t="shared" ref="C10:E10" si="1">C8/104</f>
        <v>480.76923076923077</v>
      </c>
      <c r="D10" s="1">
        <f t="shared" si="1"/>
        <v>721.15384615384619</v>
      </c>
      <c r="E10" s="1">
        <f t="shared" si="1"/>
        <v>740</v>
      </c>
    </row>
    <row r="11" spans="1:5" x14ac:dyDescent="0.25">
      <c r="A11" t="s">
        <v>8</v>
      </c>
      <c r="B11" s="2">
        <v>600</v>
      </c>
      <c r="C11" s="2">
        <v>600</v>
      </c>
      <c r="D11" s="2">
        <v>600</v>
      </c>
      <c r="E11" s="2">
        <v>600</v>
      </c>
    </row>
    <row r="12" spans="1:5" x14ac:dyDescent="0.25">
      <c r="A12" t="s">
        <v>9</v>
      </c>
      <c r="B12" s="1">
        <f>B10+B11</f>
        <v>840.38461538461536</v>
      </c>
      <c r="C12" s="1">
        <f t="shared" ref="C12:E12" si="2">C10+C11</f>
        <v>1080.7692307692307</v>
      </c>
      <c r="D12" s="1">
        <f t="shared" si="2"/>
        <v>1321.1538461538462</v>
      </c>
      <c r="E12" s="1">
        <f t="shared" si="2"/>
        <v>1340</v>
      </c>
    </row>
    <row r="13" spans="1:5" x14ac:dyDescent="0.25">
      <c r="A13" t="s">
        <v>10</v>
      </c>
      <c r="B13" s="1">
        <f>B9-B12</f>
        <v>-359.61538461538458</v>
      </c>
      <c r="C13" s="1">
        <f t="shared" ref="C13:E13" si="3">C9-C12</f>
        <v>-119.23076923076917</v>
      </c>
      <c r="D13" s="1">
        <f t="shared" si="3"/>
        <v>121.15384615384619</v>
      </c>
      <c r="E13" s="1">
        <f t="shared" si="3"/>
        <v>140</v>
      </c>
    </row>
    <row r="15" spans="1:5" x14ac:dyDescent="0.25">
      <c r="A15" t="s">
        <v>11</v>
      </c>
    </row>
    <row r="16" spans="1:5" x14ac:dyDescent="0.25">
      <c r="A16" t="s">
        <v>12</v>
      </c>
    </row>
    <row r="18" spans="1:5" x14ac:dyDescent="0.25">
      <c r="A18" t="s">
        <v>13</v>
      </c>
    </row>
    <row r="19" spans="1:5" x14ac:dyDescent="0.25">
      <c r="A19" t="s">
        <v>14</v>
      </c>
    </row>
    <row r="21" spans="1:5" x14ac:dyDescent="0.25">
      <c r="A21" t="s">
        <v>15</v>
      </c>
    </row>
    <row r="22" spans="1:5" x14ac:dyDescent="0.25">
      <c r="A22" t="s">
        <v>16</v>
      </c>
    </row>
    <row r="24" spans="1:5" x14ac:dyDescent="0.25">
      <c r="A24" s="4" t="s">
        <v>17</v>
      </c>
    </row>
    <row r="25" spans="1:5" x14ac:dyDescent="0.25">
      <c r="A25" t="s">
        <v>18</v>
      </c>
      <c r="B25" s="1">
        <f>(B8/2080)*18</f>
        <v>216.34615384615387</v>
      </c>
      <c r="C25" s="1">
        <f t="shared" ref="C25:E25" si="4">(C8/2080)*18</f>
        <v>432.69230769230774</v>
      </c>
      <c r="D25" s="1">
        <f t="shared" si="4"/>
        <v>649.03846153846155</v>
      </c>
      <c r="E25" s="1">
        <f t="shared" si="4"/>
        <v>666</v>
      </c>
    </row>
    <row r="26" spans="1:5" x14ac:dyDescent="0.25">
      <c r="A26" t="s">
        <v>19</v>
      </c>
      <c r="B26" s="1">
        <f>B10-(B25*0.5)</f>
        <v>132.21153846153845</v>
      </c>
      <c r="C26" s="1">
        <f t="shared" ref="C26:E26" si="5">C10-(C25*0.5)</f>
        <v>264.42307692307691</v>
      </c>
      <c r="D26" s="1">
        <f t="shared" si="5"/>
        <v>396.63461538461542</v>
      </c>
      <c r="E26" s="1">
        <f t="shared" si="5"/>
        <v>407</v>
      </c>
    </row>
    <row r="27" spans="1:5" x14ac:dyDescent="0.25">
      <c r="A27" t="s">
        <v>20</v>
      </c>
      <c r="B27" s="2">
        <v>600</v>
      </c>
      <c r="C27" s="2">
        <v>600</v>
      </c>
      <c r="D27" s="2">
        <v>600</v>
      </c>
      <c r="E27" s="2">
        <v>600</v>
      </c>
    </row>
    <row r="28" spans="1:5" x14ac:dyDescent="0.25">
      <c r="A28" t="s">
        <v>21</v>
      </c>
      <c r="B28" s="1">
        <f>SUM(B25:B27)</f>
        <v>948.55769230769238</v>
      </c>
      <c r="C28" s="1">
        <f t="shared" ref="C28:E28" si="6">SUM(C25:C27)</f>
        <v>1297.1153846153848</v>
      </c>
      <c r="D28" s="1">
        <f t="shared" si="6"/>
        <v>1645.6730769230769</v>
      </c>
      <c r="E28" s="1">
        <f t="shared" si="6"/>
        <v>1673</v>
      </c>
    </row>
    <row r="29" spans="1:5" x14ac:dyDescent="0.25">
      <c r="A29" t="s">
        <v>22</v>
      </c>
      <c r="B29" s="1">
        <f>B28-B12</f>
        <v>108.17307692307702</v>
      </c>
      <c r="C29" s="1">
        <f t="shared" ref="C29:E29" si="7">C28-C12</f>
        <v>216.34615384615404</v>
      </c>
      <c r="D29" s="1">
        <f t="shared" si="7"/>
        <v>324.51923076923072</v>
      </c>
      <c r="E29" s="1">
        <f t="shared" si="7"/>
        <v>333</v>
      </c>
    </row>
    <row r="32" spans="1:5" x14ac:dyDescent="0.25">
      <c r="A32" t="s">
        <v>23</v>
      </c>
    </row>
    <row r="34" spans="1:1" x14ac:dyDescent="0.25">
      <c r="A34" s="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  <row r="37" spans="1:1" x14ac:dyDescent="0.25">
      <c r="A37" t="s">
        <v>27</v>
      </c>
    </row>
    <row r="38" spans="1:1" x14ac:dyDescent="0.25">
      <c r="A38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0FA58F1A217241B1F6A2BC6021073B" ma:contentTypeVersion="4" ma:contentTypeDescription="Create a new document." ma:contentTypeScope="" ma:versionID="5e085d3e83840821ace681901ce50a64">
  <xsd:schema xmlns:xsd="http://www.w3.org/2001/XMLSchema" xmlns:xs="http://www.w3.org/2001/XMLSchema" xmlns:p="http://schemas.microsoft.com/office/2006/metadata/properties" xmlns:ns2="f908659b-a0a6-4499-91a3-6cb7fac9b4a1" targetNamespace="http://schemas.microsoft.com/office/2006/metadata/properties" ma:root="true" ma:fieldsID="fe79e86461d4917fcf28343c6d93f762" ns2:_="">
    <xsd:import namespace="f908659b-a0a6-4499-91a3-6cb7fac9b4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8659b-a0a6-4499-91a3-6cb7fac9b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1B8BD-D969-4F97-8EA4-9F588EBFC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8659b-a0a6-4499-91a3-6cb7fac9b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DF923-1291-41D6-93CE-FC664657F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317057-EF7E-43EF-A8FF-FE2AB82AF9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Sawdy</dc:creator>
  <cp:keywords/>
  <dc:description/>
  <cp:lastModifiedBy>Christopher J. Wittich</cp:lastModifiedBy>
  <cp:revision/>
  <dcterms:created xsi:type="dcterms:W3CDTF">2020-03-31T12:48:39Z</dcterms:created>
  <dcterms:modified xsi:type="dcterms:W3CDTF">2020-04-01T23:09:53Z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0x0101002F0FA58F1A217241B1F6A2BC6021073B</vt:lpwstr>
  </property>
</Properties>
</file>